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1E4BBBCA-ED0C-43F3-93F1-DF579586D8B6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Sheet1" sheetId="1" r:id="rId1"/>
  </sheets>
  <definedNames>
    <definedName name="_xlnm.Print_Area" localSheetId="0">Sheet1!$A$2:$BF$17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W8" i="1" l="1"/>
  <c r="AX8" i="1" s="1"/>
  <c r="AW9" i="1"/>
  <c r="AX9" i="1" s="1"/>
  <c r="AW10" i="1"/>
  <c r="AX10" i="1" s="1"/>
  <c r="AX11" i="1"/>
  <c r="AW12" i="1"/>
  <c r="AX12" i="1" s="1"/>
  <c r="AW13" i="1"/>
  <c r="AX13" i="1" s="1"/>
  <c r="AW14" i="1"/>
  <c r="AX14" i="1" s="1"/>
  <c r="AW15" i="1"/>
  <c r="AX15" i="1" s="1"/>
  <c r="AW16" i="1"/>
  <c r="AX16" i="1" s="1"/>
  <c r="AY14" i="1" l="1"/>
  <c r="AZ14" i="1" s="1"/>
  <c r="AY13" i="1"/>
  <c r="AZ13" i="1" s="1"/>
  <c r="AY9" i="1"/>
  <c r="AZ9" i="1" s="1"/>
  <c r="AY16" i="1"/>
  <c r="AZ16" i="1" s="1"/>
  <c r="AY8" i="1"/>
  <c r="AZ8" i="1" s="1"/>
  <c r="AY15" i="1"/>
  <c r="AZ15" i="1" s="1"/>
  <c r="AY12" i="1"/>
  <c r="AZ12" i="1" s="1"/>
  <c r="AY11" i="1"/>
  <c r="AZ11" i="1" s="1"/>
  <c r="AY10" i="1"/>
  <c r="AZ10" i="1" s="1"/>
  <c r="AW7" i="1"/>
  <c r="AT8" i="1"/>
  <c r="AT9" i="1"/>
  <c r="AT10" i="1"/>
  <c r="AT11" i="1"/>
  <c r="AT12" i="1"/>
  <c r="AT13" i="1"/>
  <c r="AT14" i="1"/>
  <c r="AT15" i="1"/>
  <c r="AT16" i="1"/>
  <c r="AT7" i="1"/>
  <c r="R8" i="1"/>
  <c r="R9" i="1"/>
  <c r="R10" i="1"/>
  <c r="AY7" i="1" l="1"/>
  <c r="AX7" i="1"/>
  <c r="R11" i="1"/>
  <c r="R12" i="1"/>
  <c r="R13" i="1"/>
  <c r="R14" i="1"/>
  <c r="R15" i="1"/>
  <c r="R16" i="1"/>
  <c r="AZ7" i="1" l="1"/>
  <c r="BD8" i="1"/>
  <c r="BD9" i="1"/>
  <c r="BD10" i="1"/>
  <c r="BD11" i="1"/>
  <c r="BD12" i="1"/>
  <c r="BD13" i="1"/>
  <c r="BD14" i="1"/>
  <c r="BD15" i="1"/>
  <c r="BD16" i="1"/>
  <c r="BD7" i="1"/>
  <c r="AD8" i="1" l="1"/>
  <c r="AD9" i="1"/>
  <c r="AD10" i="1"/>
  <c r="AD11" i="1"/>
  <c r="AD12" i="1"/>
  <c r="AD13" i="1"/>
  <c r="AD14" i="1"/>
  <c r="AD15" i="1"/>
  <c r="AD16" i="1"/>
  <c r="AD7" i="1"/>
  <c r="T11" i="1"/>
  <c r="T12" i="1"/>
  <c r="T8" i="1"/>
  <c r="T9" i="1"/>
  <c r="T10" i="1"/>
  <c r="T13" i="1"/>
  <c r="T14" i="1"/>
  <c r="T15" i="1"/>
  <c r="T16" i="1"/>
  <c r="T7" i="1"/>
  <c r="BE9" i="1" l="1"/>
  <c r="BE16" i="1"/>
  <c r="BE8" i="1"/>
  <c r="BE15" i="1"/>
  <c r="BE14" i="1"/>
  <c r="BE13" i="1"/>
  <c r="BE11" i="1"/>
  <c r="BE10" i="1"/>
  <c r="BE12" i="1"/>
  <c r="BE7" i="1"/>
</calcChain>
</file>

<file path=xl/sharedStrings.xml><?xml version="1.0" encoding="utf-8"?>
<sst xmlns="http://schemas.openxmlformats.org/spreadsheetml/2006/main" count="96" uniqueCount="72">
  <si>
    <t>序号</t>
    <phoneticPr fontId="1" type="noConversion"/>
  </si>
  <si>
    <t>存放地点</t>
    <phoneticPr fontId="1" type="noConversion"/>
  </si>
  <si>
    <t>教学机时</t>
    <phoneticPr fontId="1" type="noConversion"/>
  </si>
  <si>
    <t>原有功能数</t>
    <phoneticPr fontId="1" type="noConversion"/>
  </si>
  <si>
    <t>新增功能数</t>
    <phoneticPr fontId="1" type="noConversion"/>
  </si>
  <si>
    <t>培训独立操作资格的人数</t>
  </si>
  <si>
    <t>在指导下能独立完成部分测试的人员数</t>
  </si>
  <si>
    <t>教学演示实验和参观人员数</t>
  </si>
  <si>
    <t>二级单位名称</t>
    <phoneticPr fontId="1" type="noConversion"/>
  </si>
  <si>
    <t>得分</t>
    <phoneticPr fontId="1" type="noConversion"/>
  </si>
  <si>
    <t>设备
属性</t>
    <phoneticPr fontId="1" type="noConversion"/>
  </si>
  <si>
    <t>通用</t>
    <phoneticPr fontId="1" type="noConversion"/>
  </si>
  <si>
    <t>功能利用数</t>
    <phoneticPr fontId="1" type="noConversion"/>
  </si>
  <si>
    <t>学生</t>
    <phoneticPr fontId="1" type="noConversion"/>
  </si>
  <si>
    <t>教师</t>
    <phoneticPr fontId="1" type="noConversion"/>
  </si>
  <si>
    <t>其他</t>
    <phoneticPr fontId="1" type="noConversion"/>
  </si>
  <si>
    <t>科研项目</t>
  </si>
  <si>
    <t>社会服务项目</t>
  </si>
  <si>
    <t>省部级奖项</t>
  </si>
  <si>
    <t>获奖情况</t>
    <phoneticPr fontId="1" type="noConversion"/>
  </si>
  <si>
    <t>发明专利</t>
    <phoneticPr fontId="1" type="noConversion"/>
  </si>
  <si>
    <t>论文情况</t>
    <phoneticPr fontId="1" type="noConversion"/>
  </si>
  <si>
    <t>标准情况</t>
    <phoneticPr fontId="1" type="noConversion"/>
  </si>
  <si>
    <t>项目情况</t>
    <phoneticPr fontId="1" type="noConversion"/>
  </si>
  <si>
    <t>测样数</t>
    <phoneticPr fontId="1" type="noConversion"/>
  </si>
  <si>
    <t>专用</t>
    <phoneticPr fontId="1" type="noConversion"/>
  </si>
  <si>
    <t>专用</t>
    <phoneticPr fontId="1" type="noConversion"/>
  </si>
  <si>
    <t>校级奖项</t>
    <phoneticPr fontId="1" type="noConversion"/>
  </si>
  <si>
    <t>教师</t>
    <phoneticPr fontId="1" type="noConversion"/>
  </si>
  <si>
    <t>学生</t>
    <phoneticPr fontId="1" type="noConversion"/>
  </si>
  <si>
    <t>三大检索</t>
    <phoneticPr fontId="1" type="noConversion"/>
  </si>
  <si>
    <t>核心刊物</t>
    <phoneticPr fontId="1" type="noConversion"/>
  </si>
  <si>
    <t>国际/国家</t>
    <phoneticPr fontId="1" type="noConversion"/>
  </si>
  <si>
    <t>行业</t>
    <phoneticPr fontId="1" type="noConversion"/>
  </si>
  <si>
    <t>地方</t>
    <phoneticPr fontId="1" type="noConversion"/>
  </si>
  <si>
    <t>企业</t>
    <phoneticPr fontId="1" type="noConversion"/>
  </si>
  <si>
    <t>学校/团体</t>
    <phoneticPr fontId="1" type="noConversion"/>
  </si>
  <si>
    <t>教学实验项目</t>
    <phoneticPr fontId="1" type="noConversion"/>
  </si>
  <si>
    <t>国际/国家奖项</t>
    <phoneticPr fontId="1" type="noConversion"/>
  </si>
  <si>
    <t>（二）人才培养—20%</t>
    <phoneticPr fontId="1" type="noConversion"/>
  </si>
  <si>
    <t>（三）开放共享成效—25%</t>
    <phoneticPr fontId="1" type="noConversion"/>
  </si>
  <si>
    <t>（四）服务收入—15%</t>
    <phoneticPr fontId="1" type="noConversion"/>
  </si>
  <si>
    <t>（五）功能利用与开发—5%</t>
    <phoneticPr fontId="1" type="noConversion"/>
  </si>
  <si>
    <t>（一）机时利用—35%</t>
    <phoneticPr fontId="1" type="noConversion"/>
  </si>
  <si>
    <t>设备
负责人</t>
    <phoneticPr fontId="1" type="noConversion"/>
  </si>
  <si>
    <t>设备编号</t>
    <phoneticPr fontId="1" type="noConversion"/>
  </si>
  <si>
    <t>设备名称</t>
    <phoneticPr fontId="1" type="noConversion"/>
  </si>
  <si>
    <t>科研自用机时</t>
    <phoneticPr fontId="1" type="noConversion"/>
  </si>
  <si>
    <t>共享机时</t>
    <phoneticPr fontId="1" type="noConversion"/>
  </si>
  <si>
    <t>校内</t>
    <phoneticPr fontId="1" type="noConversion"/>
  </si>
  <si>
    <t>校外</t>
    <phoneticPr fontId="1" type="noConversion"/>
  </si>
  <si>
    <t>机组成员</t>
    <phoneticPr fontId="1" type="noConversion"/>
  </si>
  <si>
    <t>考核情况</t>
    <phoneticPr fontId="1" type="noConversion"/>
  </si>
  <si>
    <t>考核设备</t>
    <phoneticPr fontId="1" type="noConversion"/>
  </si>
  <si>
    <t>开放运行机时</t>
    <phoneticPr fontId="1" type="noConversion"/>
  </si>
  <si>
    <t>年有效运行机时</t>
    <phoneticPr fontId="1" type="noConversion"/>
  </si>
  <si>
    <t>设备原值（元）</t>
    <phoneticPr fontId="1" type="noConversion"/>
  </si>
  <si>
    <t>校外
（元）</t>
    <phoneticPr fontId="1" type="noConversion"/>
  </si>
  <si>
    <t>校内
（元）</t>
    <phoneticPr fontId="1" type="noConversion"/>
  </si>
  <si>
    <t>总服务收入（元）</t>
    <phoneticPr fontId="1" type="noConversion"/>
  </si>
  <si>
    <t>服务收入总分</t>
    <phoneticPr fontId="1" type="noConversion"/>
  </si>
  <si>
    <t>总服务收入得分-10%</t>
    <phoneticPr fontId="1" type="noConversion"/>
  </si>
  <si>
    <t>开放服务效益得分-5%</t>
    <phoneticPr fontId="1" type="noConversion"/>
  </si>
  <si>
    <t>考核得分</t>
    <phoneticPr fontId="1" type="noConversion"/>
  </si>
  <si>
    <t>是否提交收费标准</t>
    <phoneticPr fontId="1" type="noConversion"/>
  </si>
  <si>
    <t>是否集约化管理</t>
    <phoneticPr fontId="1" type="noConversion"/>
  </si>
  <si>
    <t>（XXXX年XX日XX日-XXXX年XX月XX日）</t>
    <phoneticPr fontId="1" type="noConversion"/>
  </si>
  <si>
    <t>中国地质大学（北京）大型仪器设备开放共享绩效考核评价汇总表</t>
    <phoneticPr fontId="1" type="noConversion"/>
  </si>
  <si>
    <t>信息采集</t>
    <phoneticPr fontId="1" type="noConversion"/>
  </si>
  <si>
    <t>备注（年有效机时不合格原因、考核得分低于60原因、不适合开放共享的依据等）</t>
    <phoneticPr fontId="1" type="noConversion"/>
  </si>
  <si>
    <t>附件4</t>
    <phoneticPr fontId="1" type="noConversion"/>
  </si>
  <si>
    <t xml:space="preserve">备注：此表为学校考核仪器设备机组的依据，并包含科技部、教育部、财政部等多张报表，请认真核对已有信息，填写完善其他信息。
     表格内考核情况标注信息采集的设备不参与考核，为40万元以上涉密、入账未满一年新购设备或使用年限超过10年等设备，仅收集信息以上报。
     不参与考核的设备，备注内注明不适合开放的依据。
     表格内需上报字段已设置空白区域标砖粉色，添加信息后自动取消砖粉色标注。机时利用得分、考核得分如低于60分，砖粉色标注提醒，请在备注内说明原因。
     表格内嵌各考核项计算公式，请勿更改。
     如设备已报废、调拨或为仪器配件等，备注内注明，提供相应证明材料，可不参与考核。
     各教学科研单位需留存相关证明材料以备查，其中运行机时数据须有大型仪器设备运行记录本复印件；获奖、论文、发明专利、标准等须有证明材料。
    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</si>
</sst>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2"/>
      <color theme="1"/>
      <name val="华文中宋"/>
      <family val="3"/>
      <charset val="134"/>
    </font>
    <font>
      <sz val="10"/>
      <name val="宋体"/>
      <family val="3"/>
      <charset val="134"/>
    </font>
    <font>
      <sz val="12"/>
      <color theme="1"/>
      <name val="华文中宋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7" fillId="0" borderId="0" xfId="0" applyFont="1"/>
    <xf numFmtId="0" fontId="0" fillId="0" borderId="1" xfId="0" applyBorder="1" applyProtection="1">
      <protection locked="0"/>
    </xf>
    <xf numFmtId="0" fontId="7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/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fgColor rgb="FFFFFF00"/>
        </patternFill>
      </fill>
    </dxf>
    <dxf>
      <fill>
        <patternFill>
          <bgColor rgb="FFFFFF00"/>
        </patternFill>
      </fill>
    </dxf>
    <dxf>
      <font>
        <strike val="0"/>
        <color rgb="FFFFFF00"/>
      </font>
    </dxf>
    <dxf>
      <fill>
        <patternFill>
          <fgColor rgb="FFFFFF00"/>
        </patternFill>
      </fill>
    </dxf>
    <dxf>
      <fill>
        <patternFill>
          <bgColor rgb="FFFFFF00"/>
        </patternFill>
      </fill>
    </dxf>
    <dxf>
      <font>
        <strike val="0"/>
        <color rgb="FFFFFF00"/>
      </font>
    </dxf>
    <dxf>
      <fill>
        <patternFill>
          <fgColor rgb="FFFFFF00"/>
        </patternFill>
      </fill>
    </dxf>
    <dxf>
      <fill>
        <patternFill>
          <bgColor rgb="FFFFFF00"/>
        </patternFill>
      </fill>
    </dxf>
    <dxf>
      <font>
        <strike val="0"/>
        <color rgb="FFFFFF00"/>
      </font>
    </dxf>
    <dxf>
      <fill>
        <patternFill>
          <fgColor rgb="FFFFFF00"/>
        </patternFill>
      </fill>
    </dxf>
    <dxf>
      <fill>
        <patternFill>
          <bgColor rgb="FFFFFF00"/>
        </patternFill>
      </fill>
    </dxf>
    <dxf>
      <font>
        <strike val="0"/>
        <color rgb="FFFFFF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7"/>
  <sheetViews>
    <sheetView tabSelected="1" zoomScale="85" zoomScaleNormal="85" workbookViewId="0">
      <selection activeCell="L21" sqref="L21"/>
    </sheetView>
  </sheetViews>
  <sheetFormatPr defaultRowHeight="14.25" x14ac:dyDescent="0.2"/>
  <cols>
    <col min="1" max="1" width="5" style="11" customWidth="1"/>
    <col min="2" max="2" width="12" customWidth="1"/>
    <col min="3" max="3" width="9.625" customWidth="1"/>
    <col min="4" max="4" width="8.25" customWidth="1"/>
    <col min="5" max="5" width="9" customWidth="1"/>
    <col min="6" max="6" width="5.25" customWidth="1"/>
    <col min="7" max="7" width="6.875" customWidth="1"/>
    <col min="8" max="8" width="5.875" customWidth="1"/>
    <col min="9" max="9" width="9" style="6"/>
    <col min="10" max="10" width="6.875" customWidth="1"/>
    <col min="11" max="11" width="9" customWidth="1"/>
    <col min="12" max="12" width="6.875" customWidth="1"/>
    <col min="13" max="19" width="5.625" customWidth="1"/>
    <col min="20" max="20" width="7.25" customWidth="1"/>
    <col min="21" max="29" width="4.625" customWidth="1"/>
    <col min="30" max="30" width="5" customWidth="1"/>
    <col min="31" max="45" width="5.625" customWidth="1"/>
    <col min="46" max="46" width="4.375" customWidth="1"/>
    <col min="47" max="49" width="8.125" customWidth="1"/>
    <col min="50" max="50" width="5.625" customWidth="1"/>
    <col min="51" max="51" width="8.5" customWidth="1"/>
    <col min="52" max="52" width="9" customWidth="1"/>
    <col min="53" max="53" width="5.625" customWidth="1"/>
    <col min="54" max="54" width="6.875" customWidth="1"/>
    <col min="55" max="55" width="5.625" customWidth="1"/>
    <col min="56" max="56" width="9.75" customWidth="1"/>
    <col min="57" max="57" width="10.875" customWidth="1"/>
    <col min="58" max="58" width="13.25" customWidth="1"/>
  </cols>
  <sheetData>
    <row r="1" spans="1:58" x14ac:dyDescent="0.2">
      <c r="A1" s="11" t="s">
        <v>70</v>
      </c>
    </row>
    <row r="2" spans="1:58" ht="36" customHeight="1" x14ac:dyDescent="0.2">
      <c r="A2" s="25" t="s">
        <v>67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</row>
    <row r="3" spans="1:58" ht="23.25" customHeight="1" x14ac:dyDescent="0.2">
      <c r="A3" s="27" t="s">
        <v>66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</row>
    <row r="4" spans="1:58" s="1" customFormat="1" ht="28.5" customHeight="1" x14ac:dyDescent="0.2">
      <c r="A4" s="13" t="s">
        <v>0</v>
      </c>
      <c r="B4" s="13" t="s">
        <v>8</v>
      </c>
      <c r="C4" s="13" t="s">
        <v>46</v>
      </c>
      <c r="D4" s="13" t="s">
        <v>45</v>
      </c>
      <c r="E4" s="13" t="s">
        <v>56</v>
      </c>
      <c r="F4" s="13" t="s">
        <v>1</v>
      </c>
      <c r="G4" s="13" t="s">
        <v>44</v>
      </c>
      <c r="H4" s="13" t="s">
        <v>10</v>
      </c>
      <c r="I4" s="16" t="s">
        <v>52</v>
      </c>
      <c r="J4" s="13" t="s">
        <v>64</v>
      </c>
      <c r="K4" s="13" t="s">
        <v>51</v>
      </c>
      <c r="L4" s="13" t="s">
        <v>65</v>
      </c>
      <c r="M4" s="21" t="s">
        <v>43</v>
      </c>
      <c r="N4" s="22"/>
      <c r="O4" s="22"/>
      <c r="P4" s="22"/>
      <c r="Q4" s="22"/>
      <c r="R4" s="22"/>
      <c r="S4" s="22"/>
      <c r="T4" s="23"/>
      <c r="U4" s="21" t="s">
        <v>39</v>
      </c>
      <c r="V4" s="22"/>
      <c r="W4" s="22"/>
      <c r="X4" s="22"/>
      <c r="Y4" s="22"/>
      <c r="Z4" s="22"/>
      <c r="AA4" s="22"/>
      <c r="AB4" s="22"/>
      <c r="AC4" s="22"/>
      <c r="AD4" s="23"/>
      <c r="AE4" s="21" t="s">
        <v>40</v>
      </c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3"/>
      <c r="AU4" s="21" t="s">
        <v>41</v>
      </c>
      <c r="AV4" s="22"/>
      <c r="AW4" s="22"/>
      <c r="AX4" s="22"/>
      <c r="AY4" s="22"/>
      <c r="AZ4" s="23"/>
      <c r="BA4" s="21" t="s">
        <v>42</v>
      </c>
      <c r="BB4" s="22"/>
      <c r="BC4" s="22"/>
      <c r="BD4" s="23"/>
      <c r="BE4" s="19" t="s">
        <v>63</v>
      </c>
      <c r="BF4" s="13" t="s">
        <v>69</v>
      </c>
    </row>
    <row r="5" spans="1:58" s="2" customFormat="1" ht="42" customHeight="1" x14ac:dyDescent="0.2">
      <c r="A5" s="14"/>
      <c r="B5" s="14"/>
      <c r="C5" s="14"/>
      <c r="D5" s="14"/>
      <c r="E5" s="14"/>
      <c r="F5" s="14"/>
      <c r="G5" s="14"/>
      <c r="H5" s="14"/>
      <c r="I5" s="17"/>
      <c r="J5" s="14"/>
      <c r="K5" s="14"/>
      <c r="L5" s="14"/>
      <c r="M5" s="19" t="s">
        <v>2</v>
      </c>
      <c r="N5" s="19" t="s">
        <v>47</v>
      </c>
      <c r="O5" s="21" t="s">
        <v>48</v>
      </c>
      <c r="P5" s="23"/>
      <c r="Q5" s="19" t="s">
        <v>54</v>
      </c>
      <c r="R5" s="19" t="s">
        <v>55</v>
      </c>
      <c r="S5" s="19" t="s">
        <v>24</v>
      </c>
      <c r="T5" s="19" t="s">
        <v>9</v>
      </c>
      <c r="U5" s="21" t="s">
        <v>5</v>
      </c>
      <c r="V5" s="22"/>
      <c r="W5" s="23"/>
      <c r="X5" s="21" t="s">
        <v>6</v>
      </c>
      <c r="Y5" s="22"/>
      <c r="Z5" s="23"/>
      <c r="AA5" s="21" t="s">
        <v>7</v>
      </c>
      <c r="AB5" s="22"/>
      <c r="AC5" s="23"/>
      <c r="AD5" s="3" t="s">
        <v>9</v>
      </c>
      <c r="AE5" s="21" t="s">
        <v>19</v>
      </c>
      <c r="AF5" s="22"/>
      <c r="AG5" s="23"/>
      <c r="AH5" s="21" t="s">
        <v>20</v>
      </c>
      <c r="AI5" s="23"/>
      <c r="AJ5" s="21" t="s">
        <v>21</v>
      </c>
      <c r="AK5" s="23"/>
      <c r="AL5" s="21" t="s">
        <v>22</v>
      </c>
      <c r="AM5" s="22"/>
      <c r="AN5" s="22"/>
      <c r="AO5" s="22"/>
      <c r="AP5" s="23"/>
      <c r="AQ5" s="21" t="s">
        <v>23</v>
      </c>
      <c r="AR5" s="22"/>
      <c r="AS5" s="23"/>
      <c r="AT5" s="19" t="s">
        <v>9</v>
      </c>
      <c r="AU5" s="19" t="s">
        <v>58</v>
      </c>
      <c r="AV5" s="19" t="s">
        <v>57</v>
      </c>
      <c r="AW5" s="19" t="s">
        <v>59</v>
      </c>
      <c r="AX5" s="19" t="s">
        <v>61</v>
      </c>
      <c r="AY5" s="19" t="s">
        <v>62</v>
      </c>
      <c r="AZ5" s="19" t="s">
        <v>60</v>
      </c>
      <c r="BA5" s="19" t="s">
        <v>3</v>
      </c>
      <c r="BB5" s="19" t="s">
        <v>4</v>
      </c>
      <c r="BC5" s="19" t="s">
        <v>12</v>
      </c>
      <c r="BD5" s="19" t="s">
        <v>9</v>
      </c>
      <c r="BE5" s="24"/>
      <c r="BF5" s="14"/>
    </row>
    <row r="6" spans="1:58" s="2" customFormat="1" ht="56.25" customHeight="1" x14ac:dyDescent="0.2">
      <c r="A6" s="15"/>
      <c r="B6" s="15"/>
      <c r="C6" s="15"/>
      <c r="D6" s="15"/>
      <c r="E6" s="15"/>
      <c r="F6" s="15"/>
      <c r="G6" s="15"/>
      <c r="H6" s="15"/>
      <c r="I6" s="18"/>
      <c r="J6" s="15"/>
      <c r="K6" s="15"/>
      <c r="L6" s="15"/>
      <c r="M6" s="20"/>
      <c r="N6" s="20"/>
      <c r="O6" s="5" t="s">
        <v>49</v>
      </c>
      <c r="P6" s="4" t="s">
        <v>50</v>
      </c>
      <c r="Q6" s="20"/>
      <c r="R6" s="20"/>
      <c r="S6" s="20"/>
      <c r="T6" s="20"/>
      <c r="U6" s="3" t="s">
        <v>13</v>
      </c>
      <c r="V6" s="3" t="s">
        <v>14</v>
      </c>
      <c r="W6" s="3" t="s">
        <v>15</v>
      </c>
      <c r="X6" s="3" t="s">
        <v>13</v>
      </c>
      <c r="Y6" s="3" t="s">
        <v>14</v>
      </c>
      <c r="Z6" s="3" t="s">
        <v>15</v>
      </c>
      <c r="AA6" s="3" t="s">
        <v>13</v>
      </c>
      <c r="AB6" s="3" t="s">
        <v>14</v>
      </c>
      <c r="AC6" s="3" t="s">
        <v>15</v>
      </c>
      <c r="AD6" s="3"/>
      <c r="AE6" s="4" t="s">
        <v>38</v>
      </c>
      <c r="AF6" s="4" t="s">
        <v>18</v>
      </c>
      <c r="AG6" s="4" t="s">
        <v>27</v>
      </c>
      <c r="AH6" s="4" t="s">
        <v>28</v>
      </c>
      <c r="AI6" s="4" t="s">
        <v>29</v>
      </c>
      <c r="AJ6" s="4" t="s">
        <v>30</v>
      </c>
      <c r="AK6" s="4" t="s">
        <v>31</v>
      </c>
      <c r="AL6" s="4" t="s">
        <v>32</v>
      </c>
      <c r="AM6" s="4" t="s">
        <v>33</v>
      </c>
      <c r="AN6" s="4" t="s">
        <v>34</v>
      </c>
      <c r="AO6" s="4" t="s">
        <v>35</v>
      </c>
      <c r="AP6" s="4" t="s">
        <v>36</v>
      </c>
      <c r="AQ6" s="4" t="s">
        <v>37</v>
      </c>
      <c r="AR6" s="4" t="s">
        <v>16</v>
      </c>
      <c r="AS6" s="4" t="s">
        <v>17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15"/>
    </row>
    <row r="7" spans="1:58" ht="20.100000000000001" customHeight="1" x14ac:dyDescent="0.2">
      <c r="A7" s="12">
        <v>1</v>
      </c>
      <c r="B7" s="7"/>
      <c r="C7" s="7"/>
      <c r="D7" s="7"/>
      <c r="E7" s="7"/>
      <c r="F7" s="7"/>
      <c r="G7" s="7"/>
      <c r="H7" s="7" t="s">
        <v>26</v>
      </c>
      <c r="I7" s="8" t="s">
        <v>53</v>
      </c>
      <c r="J7" s="7"/>
      <c r="K7" s="7"/>
      <c r="L7" s="7"/>
      <c r="M7" s="9"/>
      <c r="N7" s="9"/>
      <c r="O7" s="9"/>
      <c r="P7" s="9"/>
      <c r="Q7" s="9"/>
      <c r="R7" s="10">
        <v>0</v>
      </c>
      <c r="S7" s="9"/>
      <c r="T7" s="10">
        <f t="shared" ref="T7:T16" si="0">IF(H7="通用", IF($R7&lt;1400,3*$R7/70,IF($R7&lt;1800,$R7/10-80,100)), IF($R7&lt;800,0.075*$R7,IF($R7&lt;1200,$R7/10-20,100)))</f>
        <v>0</v>
      </c>
      <c r="U7" s="9"/>
      <c r="V7" s="9"/>
      <c r="W7" s="9"/>
      <c r="X7" s="9"/>
      <c r="Y7" s="9"/>
      <c r="Z7" s="9"/>
      <c r="AA7" s="7"/>
      <c r="AB7" s="7"/>
      <c r="AC7" s="7"/>
      <c r="AD7" s="10">
        <f>IF(U7*10+V7*10+W7*10+X7*3+Y7*3+Z7*3+AA7/30+AB7/30+AC7/30&lt;100,U7*10+V7*10+W7*10+X7*3+Y7*3+Z7*3+AA7/30+AB7/30+AC7/30,100)</f>
        <v>0</v>
      </c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10">
        <f>IF(AE7*80+AF7*60+AG7*20+AH7*5+AI7*4+AJ7*8+AK7*5+AL7*8+AM7*7+AN7*6+AO7*5+AP7*4+AQ7*2+AR7*2+AS7*2&lt;100,AE7*80+AF7*60+AG7*20+AH7*5+AI7*4+AJ7*8+AK7*5+AL7*8+AM7*7+AN7*6+AO7*5+AP7*4+AQ7*2+AR7*2+AS7*2,100)</f>
        <v>0</v>
      </c>
      <c r="AU7" s="7"/>
      <c r="AV7" s="7"/>
      <c r="AW7" s="10">
        <f>AU7+AV7</f>
        <v>0</v>
      </c>
      <c r="AX7" s="10">
        <f>IF($AW7&lt;20000,3*$AW7/1000,IF($AW7&lt;200000,$AW7/4500+500/9,100))</f>
        <v>0</v>
      </c>
      <c r="AY7" s="10" t="e">
        <f>IF(H7="通用",IF(AW7/(E7/5)*100&lt;100,AW7/(E7/5)*100,100),IF(AW7/(E7/10)*100&lt;100,AW7/(E7/10)*100,100))</f>
        <v>#DIV/0!</v>
      </c>
      <c r="AZ7" s="10" t="e">
        <f>(AX7*0.1+AY7*0.05)/0.15</f>
        <v>#DIV/0!</v>
      </c>
      <c r="BA7" s="7"/>
      <c r="BB7" s="7"/>
      <c r="BC7" s="7"/>
      <c r="BD7" s="10" t="e">
        <f>IF(BB7*10+BC7/(BA7+BB7)*60&lt;100,BB7*10+BC7/(BA7+BB7)*60,100)</f>
        <v>#DIV/0!</v>
      </c>
      <c r="BE7" s="10" t="e">
        <f>T7*0.35+AD7*0.2+AT7*0.25+AZ7*0.15+BD7*0.05</f>
        <v>#DIV/0!</v>
      </c>
      <c r="BF7" s="7"/>
    </row>
    <row r="8" spans="1:58" ht="20.100000000000001" customHeight="1" x14ac:dyDescent="0.2">
      <c r="A8" s="12">
        <v>2</v>
      </c>
      <c r="B8" s="7"/>
      <c r="C8" s="7"/>
      <c r="D8" s="7"/>
      <c r="E8" s="7"/>
      <c r="F8" s="7"/>
      <c r="G8" s="7"/>
      <c r="H8" s="7" t="s">
        <v>25</v>
      </c>
      <c r="I8" s="8" t="s">
        <v>53</v>
      </c>
      <c r="J8" s="7"/>
      <c r="K8" s="7"/>
      <c r="L8" s="7"/>
      <c r="M8" s="9"/>
      <c r="N8" s="9"/>
      <c r="O8" s="9"/>
      <c r="P8" s="9"/>
      <c r="Q8" s="9"/>
      <c r="R8" s="10">
        <f t="shared" ref="R8:R10" si="1">M8+N8+O8+P8</f>
        <v>0</v>
      </c>
      <c r="S8" s="9"/>
      <c r="T8" s="10">
        <f t="shared" si="0"/>
        <v>0</v>
      </c>
      <c r="U8" s="9"/>
      <c r="V8" s="9"/>
      <c r="W8" s="9"/>
      <c r="X8" s="9"/>
      <c r="Y8" s="9"/>
      <c r="Z8" s="9"/>
      <c r="AA8" s="7"/>
      <c r="AB8" s="7"/>
      <c r="AC8" s="7"/>
      <c r="AD8" s="10">
        <f t="shared" ref="AD8:AD16" si="2">IF(U8*10+V8*10+W8*10+X8*3+Y8*3+Z8*3+AA8/30+AB8/30+AC8/30&lt;100,U8*10+V8*10+W8*10+X8*3+Y8*3+Z8*3+AA8/30+AB8/30+AC8/30,100)</f>
        <v>0</v>
      </c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10">
        <f t="shared" ref="AT8:AT16" si="3">IF(AE8*80+AF8*60+AG8*20+AH8*5+AI8*4+AJ8*8+AK8*5+AL8*8+AM8*7+AN8*6+AO8*5+AP8*4+AQ8*2+AR8*2+AS8*2&lt;100,AE8*80+AF8*60+AG8*20+AH8*5+AI8*4+AJ8*8+AK8*5+AL8*8+AM8*7+AN8*6+AO8*5+AP8*4+AQ8*2+AR8*2+AS8*2,100)</f>
        <v>0</v>
      </c>
      <c r="AU8" s="7"/>
      <c r="AV8" s="7"/>
      <c r="AW8" s="10">
        <f t="shared" ref="AW8:AW16" si="4">AU8+AV8</f>
        <v>0</v>
      </c>
      <c r="AX8" s="10">
        <f t="shared" ref="AX8:AX16" si="5">IF($AW8&lt;20000,3*$AW8/1000,IF($AW8&lt;200000,$AW8/4500+500/9,100))</f>
        <v>0</v>
      </c>
      <c r="AY8" s="10" t="e">
        <f t="shared" ref="AY8:AY16" si="6">IF(H8="通用",IF(AW8/(E8/5)*100&lt;100,AW8/(E8/5)*100,100),IF(AW8/(E8/10)*100&lt;100,AW8/(E8/10)*100,100))</f>
        <v>#DIV/0!</v>
      </c>
      <c r="AZ8" s="10" t="e">
        <f t="shared" ref="AZ8:AZ16" si="7">(AX8*0.1+AY8*0.05)/0.15</f>
        <v>#DIV/0!</v>
      </c>
      <c r="BA8" s="7"/>
      <c r="BB8" s="7"/>
      <c r="BC8" s="7"/>
      <c r="BD8" s="10" t="e">
        <f t="shared" ref="BD8:BD16" si="8">IF(BB8*10+BC8/(BA8+BB8)*60&lt;100,BB8*10+BC8/(BA8+BB8)*60,100)</f>
        <v>#DIV/0!</v>
      </c>
      <c r="BE8" s="10" t="e">
        <f t="shared" ref="BE8:BE16" si="9">T8*0.35+AD8*0.2+AT8*0.25+AZ8*0.15+BD8*0.05</f>
        <v>#DIV/0!</v>
      </c>
      <c r="BF8" s="7"/>
    </row>
    <row r="9" spans="1:58" ht="20.100000000000001" customHeight="1" x14ac:dyDescent="0.2">
      <c r="A9" s="12">
        <v>3</v>
      </c>
      <c r="B9" s="7"/>
      <c r="C9" s="7"/>
      <c r="D9" s="7"/>
      <c r="E9" s="7"/>
      <c r="F9" s="7"/>
      <c r="G9" s="7"/>
      <c r="H9" s="7" t="s">
        <v>11</v>
      </c>
      <c r="I9" s="8" t="s">
        <v>53</v>
      </c>
      <c r="J9" s="7"/>
      <c r="K9" s="7"/>
      <c r="L9" s="7"/>
      <c r="M9" s="9"/>
      <c r="N9" s="9"/>
      <c r="O9" s="9"/>
      <c r="P9" s="9"/>
      <c r="Q9" s="9"/>
      <c r="R9" s="10">
        <f t="shared" si="1"/>
        <v>0</v>
      </c>
      <c r="S9" s="9"/>
      <c r="T9" s="10">
        <f t="shared" si="0"/>
        <v>0</v>
      </c>
      <c r="U9" s="9"/>
      <c r="V9" s="9"/>
      <c r="W9" s="9"/>
      <c r="X9" s="9"/>
      <c r="Y9" s="9"/>
      <c r="Z9" s="9"/>
      <c r="AA9" s="7"/>
      <c r="AB9" s="7"/>
      <c r="AC9" s="7"/>
      <c r="AD9" s="10">
        <f t="shared" si="2"/>
        <v>0</v>
      </c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10">
        <f t="shared" si="3"/>
        <v>0</v>
      </c>
      <c r="AU9" s="7"/>
      <c r="AV9" s="7"/>
      <c r="AW9" s="10">
        <f t="shared" si="4"/>
        <v>0</v>
      </c>
      <c r="AX9" s="10">
        <f t="shared" si="5"/>
        <v>0</v>
      </c>
      <c r="AY9" s="10" t="e">
        <f t="shared" si="6"/>
        <v>#DIV/0!</v>
      </c>
      <c r="AZ9" s="10" t="e">
        <f t="shared" si="7"/>
        <v>#DIV/0!</v>
      </c>
      <c r="BA9" s="7"/>
      <c r="BB9" s="7"/>
      <c r="BC9" s="7"/>
      <c r="BD9" s="10" t="e">
        <f t="shared" si="8"/>
        <v>#DIV/0!</v>
      </c>
      <c r="BE9" s="10" t="e">
        <f t="shared" si="9"/>
        <v>#DIV/0!</v>
      </c>
      <c r="BF9" s="7"/>
    </row>
    <row r="10" spans="1:58" ht="20.100000000000001" customHeight="1" x14ac:dyDescent="0.2">
      <c r="A10" s="12">
        <v>4</v>
      </c>
      <c r="B10" s="7"/>
      <c r="C10" s="7"/>
      <c r="D10" s="7"/>
      <c r="E10" s="7"/>
      <c r="F10" s="7"/>
      <c r="G10" s="7"/>
      <c r="H10" s="7" t="s">
        <v>11</v>
      </c>
      <c r="I10" s="8" t="s">
        <v>53</v>
      </c>
      <c r="J10" s="7"/>
      <c r="K10" s="7"/>
      <c r="L10" s="7"/>
      <c r="M10" s="9"/>
      <c r="N10" s="9"/>
      <c r="O10" s="9"/>
      <c r="P10" s="9"/>
      <c r="Q10" s="9"/>
      <c r="R10" s="10">
        <f t="shared" si="1"/>
        <v>0</v>
      </c>
      <c r="S10" s="9"/>
      <c r="T10" s="10">
        <f t="shared" si="0"/>
        <v>0</v>
      </c>
      <c r="U10" s="9"/>
      <c r="V10" s="9"/>
      <c r="W10" s="9"/>
      <c r="X10" s="9"/>
      <c r="Y10" s="9"/>
      <c r="Z10" s="9"/>
      <c r="AA10" s="7"/>
      <c r="AB10" s="7"/>
      <c r="AC10" s="7"/>
      <c r="AD10" s="10">
        <f t="shared" si="2"/>
        <v>0</v>
      </c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10">
        <f t="shared" si="3"/>
        <v>0</v>
      </c>
      <c r="AU10" s="7"/>
      <c r="AV10" s="7"/>
      <c r="AW10" s="10">
        <f t="shared" si="4"/>
        <v>0</v>
      </c>
      <c r="AX10" s="10">
        <f t="shared" si="5"/>
        <v>0</v>
      </c>
      <c r="AY10" s="10" t="e">
        <f t="shared" si="6"/>
        <v>#DIV/0!</v>
      </c>
      <c r="AZ10" s="10" t="e">
        <f t="shared" si="7"/>
        <v>#DIV/0!</v>
      </c>
      <c r="BA10" s="7"/>
      <c r="BB10" s="7"/>
      <c r="BC10" s="7"/>
      <c r="BD10" s="10" t="e">
        <f t="shared" si="8"/>
        <v>#DIV/0!</v>
      </c>
      <c r="BE10" s="10" t="e">
        <f t="shared" si="9"/>
        <v>#DIV/0!</v>
      </c>
      <c r="BF10" s="7"/>
    </row>
    <row r="11" spans="1:58" ht="20.100000000000001" customHeight="1" x14ac:dyDescent="0.2">
      <c r="A11" s="12">
        <v>5</v>
      </c>
      <c r="B11" s="7"/>
      <c r="C11" s="7"/>
      <c r="D11" s="7"/>
      <c r="E11" s="7"/>
      <c r="F11" s="7"/>
      <c r="G11" s="7"/>
      <c r="H11" s="7" t="s">
        <v>11</v>
      </c>
      <c r="I11" s="8" t="s">
        <v>53</v>
      </c>
      <c r="J11" s="7"/>
      <c r="K11" s="7"/>
      <c r="L11" s="7"/>
      <c r="M11" s="9"/>
      <c r="N11" s="9"/>
      <c r="O11" s="9"/>
      <c r="P11" s="9"/>
      <c r="Q11" s="9"/>
      <c r="R11" s="10">
        <f t="shared" ref="R11:R16" si="10">M11+N11+O11+P11</f>
        <v>0</v>
      </c>
      <c r="S11" s="9"/>
      <c r="T11" s="10">
        <f t="shared" si="0"/>
        <v>0</v>
      </c>
      <c r="U11" s="9"/>
      <c r="V11" s="9"/>
      <c r="W11" s="9"/>
      <c r="X11" s="9"/>
      <c r="Y11" s="9"/>
      <c r="Z11" s="9"/>
      <c r="AA11" s="7"/>
      <c r="AB11" s="7"/>
      <c r="AC11" s="7"/>
      <c r="AD11" s="10">
        <f t="shared" si="2"/>
        <v>0</v>
      </c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10">
        <f t="shared" si="3"/>
        <v>0</v>
      </c>
      <c r="AU11" s="7"/>
      <c r="AV11" s="7"/>
      <c r="AW11" s="10">
        <v>0</v>
      </c>
      <c r="AX11" s="10">
        <f t="shared" si="5"/>
        <v>0</v>
      </c>
      <c r="AY11" s="10" t="e">
        <f t="shared" si="6"/>
        <v>#DIV/0!</v>
      </c>
      <c r="AZ11" s="10" t="e">
        <f t="shared" si="7"/>
        <v>#DIV/0!</v>
      </c>
      <c r="BA11" s="7"/>
      <c r="BB11" s="7"/>
      <c r="BC11" s="7"/>
      <c r="BD11" s="10" t="e">
        <f t="shared" si="8"/>
        <v>#DIV/0!</v>
      </c>
      <c r="BE11" s="10" t="e">
        <f t="shared" si="9"/>
        <v>#DIV/0!</v>
      </c>
      <c r="BF11" s="7"/>
    </row>
    <row r="12" spans="1:58" ht="20.100000000000001" customHeight="1" x14ac:dyDescent="0.2">
      <c r="A12" s="12">
        <v>6</v>
      </c>
      <c r="B12" s="7"/>
      <c r="C12" s="7"/>
      <c r="D12" s="7"/>
      <c r="E12" s="7"/>
      <c r="F12" s="7"/>
      <c r="G12" s="7"/>
      <c r="H12" s="7" t="s">
        <v>11</v>
      </c>
      <c r="I12" s="8" t="s">
        <v>53</v>
      </c>
      <c r="J12" s="7"/>
      <c r="K12" s="7"/>
      <c r="L12" s="7"/>
      <c r="M12" s="9"/>
      <c r="N12" s="9"/>
      <c r="O12" s="9"/>
      <c r="P12" s="9"/>
      <c r="Q12" s="9"/>
      <c r="R12" s="10">
        <f t="shared" si="10"/>
        <v>0</v>
      </c>
      <c r="S12" s="9"/>
      <c r="T12" s="10">
        <f t="shared" si="0"/>
        <v>0</v>
      </c>
      <c r="U12" s="9"/>
      <c r="V12" s="9"/>
      <c r="W12" s="9"/>
      <c r="X12" s="9"/>
      <c r="Y12" s="9"/>
      <c r="Z12" s="9"/>
      <c r="AA12" s="7"/>
      <c r="AB12" s="7"/>
      <c r="AC12" s="7"/>
      <c r="AD12" s="10">
        <f t="shared" si="2"/>
        <v>0</v>
      </c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10">
        <f t="shared" si="3"/>
        <v>0</v>
      </c>
      <c r="AU12" s="7"/>
      <c r="AV12" s="7"/>
      <c r="AW12" s="10">
        <f t="shared" si="4"/>
        <v>0</v>
      </c>
      <c r="AX12" s="10">
        <f t="shared" si="5"/>
        <v>0</v>
      </c>
      <c r="AY12" s="10" t="e">
        <f t="shared" si="6"/>
        <v>#DIV/0!</v>
      </c>
      <c r="AZ12" s="10" t="e">
        <f t="shared" si="7"/>
        <v>#DIV/0!</v>
      </c>
      <c r="BA12" s="7"/>
      <c r="BB12" s="7"/>
      <c r="BC12" s="7"/>
      <c r="BD12" s="10" t="e">
        <f t="shared" si="8"/>
        <v>#DIV/0!</v>
      </c>
      <c r="BE12" s="10" t="e">
        <f t="shared" si="9"/>
        <v>#DIV/0!</v>
      </c>
      <c r="BF12" s="7"/>
    </row>
    <row r="13" spans="1:58" ht="20.100000000000001" customHeight="1" x14ac:dyDescent="0.2">
      <c r="A13" s="12">
        <v>7</v>
      </c>
      <c r="B13" s="7"/>
      <c r="C13" s="7"/>
      <c r="D13" s="7"/>
      <c r="E13" s="7"/>
      <c r="F13" s="7"/>
      <c r="G13" s="7"/>
      <c r="H13" s="7" t="s">
        <v>11</v>
      </c>
      <c r="I13" s="8" t="s">
        <v>53</v>
      </c>
      <c r="J13" s="7"/>
      <c r="K13" s="7"/>
      <c r="L13" s="7"/>
      <c r="M13" s="9"/>
      <c r="N13" s="9"/>
      <c r="O13" s="9"/>
      <c r="P13" s="9"/>
      <c r="Q13" s="9"/>
      <c r="R13" s="10">
        <f t="shared" si="10"/>
        <v>0</v>
      </c>
      <c r="S13" s="9"/>
      <c r="T13" s="10">
        <f t="shared" si="0"/>
        <v>0</v>
      </c>
      <c r="U13" s="9"/>
      <c r="V13" s="9"/>
      <c r="W13" s="9"/>
      <c r="X13" s="9"/>
      <c r="Y13" s="9"/>
      <c r="Z13" s="9"/>
      <c r="AA13" s="7"/>
      <c r="AB13" s="7"/>
      <c r="AC13" s="7"/>
      <c r="AD13" s="10">
        <f t="shared" si="2"/>
        <v>0</v>
      </c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10">
        <f t="shared" si="3"/>
        <v>0</v>
      </c>
      <c r="AU13" s="7"/>
      <c r="AV13" s="7"/>
      <c r="AW13" s="10">
        <f t="shared" si="4"/>
        <v>0</v>
      </c>
      <c r="AX13" s="10">
        <f t="shared" si="5"/>
        <v>0</v>
      </c>
      <c r="AY13" s="10" t="e">
        <f t="shared" si="6"/>
        <v>#DIV/0!</v>
      </c>
      <c r="AZ13" s="10" t="e">
        <f t="shared" si="7"/>
        <v>#DIV/0!</v>
      </c>
      <c r="BA13" s="7"/>
      <c r="BB13" s="7"/>
      <c r="BC13" s="7"/>
      <c r="BD13" s="10" t="e">
        <f t="shared" si="8"/>
        <v>#DIV/0!</v>
      </c>
      <c r="BE13" s="10" t="e">
        <f t="shared" si="9"/>
        <v>#DIV/0!</v>
      </c>
      <c r="BF13" s="7"/>
    </row>
    <row r="14" spans="1:58" ht="20.100000000000001" customHeight="1" x14ac:dyDescent="0.2">
      <c r="A14" s="12">
        <v>8</v>
      </c>
      <c r="B14" s="7"/>
      <c r="C14" s="7"/>
      <c r="D14" s="7"/>
      <c r="E14" s="7"/>
      <c r="F14" s="7"/>
      <c r="G14" s="7"/>
      <c r="H14" s="7" t="s">
        <v>11</v>
      </c>
      <c r="I14" s="8" t="s">
        <v>53</v>
      </c>
      <c r="J14" s="7"/>
      <c r="K14" s="7"/>
      <c r="L14" s="7"/>
      <c r="M14" s="9"/>
      <c r="N14" s="9"/>
      <c r="O14" s="9"/>
      <c r="P14" s="9"/>
      <c r="Q14" s="9"/>
      <c r="R14" s="10">
        <f t="shared" si="10"/>
        <v>0</v>
      </c>
      <c r="S14" s="9"/>
      <c r="T14" s="10">
        <f t="shared" si="0"/>
        <v>0</v>
      </c>
      <c r="U14" s="9"/>
      <c r="V14" s="9"/>
      <c r="W14" s="9"/>
      <c r="X14" s="9"/>
      <c r="Y14" s="9"/>
      <c r="Z14" s="9"/>
      <c r="AA14" s="7"/>
      <c r="AB14" s="7"/>
      <c r="AC14" s="7"/>
      <c r="AD14" s="10">
        <f t="shared" si="2"/>
        <v>0</v>
      </c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10">
        <f t="shared" si="3"/>
        <v>0</v>
      </c>
      <c r="AU14" s="7"/>
      <c r="AV14" s="7"/>
      <c r="AW14" s="10">
        <f t="shared" si="4"/>
        <v>0</v>
      </c>
      <c r="AX14" s="10">
        <f t="shared" si="5"/>
        <v>0</v>
      </c>
      <c r="AY14" s="10" t="e">
        <f t="shared" si="6"/>
        <v>#DIV/0!</v>
      </c>
      <c r="AZ14" s="10" t="e">
        <f t="shared" si="7"/>
        <v>#DIV/0!</v>
      </c>
      <c r="BA14" s="7"/>
      <c r="BB14" s="7"/>
      <c r="BC14" s="7"/>
      <c r="BD14" s="10" t="e">
        <f t="shared" si="8"/>
        <v>#DIV/0!</v>
      </c>
      <c r="BE14" s="10" t="e">
        <f t="shared" si="9"/>
        <v>#DIV/0!</v>
      </c>
      <c r="BF14" s="7"/>
    </row>
    <row r="15" spans="1:58" ht="20.100000000000001" customHeight="1" x14ac:dyDescent="0.2">
      <c r="A15" s="12">
        <v>9</v>
      </c>
      <c r="B15" s="7"/>
      <c r="C15" s="7"/>
      <c r="D15" s="7"/>
      <c r="E15" s="7"/>
      <c r="F15" s="7"/>
      <c r="G15" s="7"/>
      <c r="H15" s="7" t="s">
        <v>11</v>
      </c>
      <c r="I15" s="8" t="s">
        <v>68</v>
      </c>
      <c r="J15" s="7"/>
      <c r="K15" s="7"/>
      <c r="L15" s="7"/>
      <c r="M15" s="9"/>
      <c r="N15" s="9"/>
      <c r="O15" s="9"/>
      <c r="P15" s="9"/>
      <c r="Q15" s="9"/>
      <c r="R15" s="10">
        <f t="shared" si="10"/>
        <v>0</v>
      </c>
      <c r="S15" s="9"/>
      <c r="T15" s="10">
        <f t="shared" si="0"/>
        <v>0</v>
      </c>
      <c r="U15" s="9"/>
      <c r="V15" s="9"/>
      <c r="W15" s="9"/>
      <c r="X15" s="9"/>
      <c r="Y15" s="9"/>
      <c r="Z15" s="9"/>
      <c r="AA15" s="7"/>
      <c r="AB15" s="7"/>
      <c r="AC15" s="7"/>
      <c r="AD15" s="10">
        <f t="shared" si="2"/>
        <v>0</v>
      </c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10">
        <f t="shared" si="3"/>
        <v>0</v>
      </c>
      <c r="AU15" s="7"/>
      <c r="AV15" s="7"/>
      <c r="AW15" s="10">
        <f t="shared" si="4"/>
        <v>0</v>
      </c>
      <c r="AX15" s="10">
        <f t="shared" si="5"/>
        <v>0</v>
      </c>
      <c r="AY15" s="10" t="e">
        <f t="shared" si="6"/>
        <v>#DIV/0!</v>
      </c>
      <c r="AZ15" s="10" t="e">
        <f t="shared" si="7"/>
        <v>#DIV/0!</v>
      </c>
      <c r="BA15" s="7"/>
      <c r="BB15" s="7"/>
      <c r="BC15" s="7"/>
      <c r="BD15" s="10" t="e">
        <f t="shared" si="8"/>
        <v>#DIV/0!</v>
      </c>
      <c r="BE15" s="10" t="e">
        <f t="shared" si="9"/>
        <v>#DIV/0!</v>
      </c>
      <c r="BF15" s="7"/>
    </row>
    <row r="16" spans="1:58" ht="20.100000000000001" customHeight="1" x14ac:dyDescent="0.2">
      <c r="A16" s="12">
        <v>10</v>
      </c>
      <c r="B16" s="7"/>
      <c r="C16" s="7"/>
      <c r="D16" s="7"/>
      <c r="E16" s="7"/>
      <c r="F16" s="7"/>
      <c r="G16" s="7"/>
      <c r="H16" s="7" t="s">
        <v>11</v>
      </c>
      <c r="I16" s="8" t="s">
        <v>68</v>
      </c>
      <c r="J16" s="7"/>
      <c r="K16" s="7"/>
      <c r="L16" s="7"/>
      <c r="M16" s="9"/>
      <c r="N16" s="9"/>
      <c r="O16" s="9"/>
      <c r="P16" s="9"/>
      <c r="Q16" s="9"/>
      <c r="R16" s="10">
        <f t="shared" si="10"/>
        <v>0</v>
      </c>
      <c r="S16" s="9"/>
      <c r="T16" s="10">
        <f t="shared" si="0"/>
        <v>0</v>
      </c>
      <c r="U16" s="9"/>
      <c r="V16" s="9"/>
      <c r="W16" s="9"/>
      <c r="X16" s="9"/>
      <c r="Y16" s="9"/>
      <c r="Z16" s="9"/>
      <c r="AA16" s="7"/>
      <c r="AB16" s="7"/>
      <c r="AC16" s="7"/>
      <c r="AD16" s="10">
        <f t="shared" si="2"/>
        <v>0</v>
      </c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10">
        <f t="shared" si="3"/>
        <v>0</v>
      </c>
      <c r="AU16" s="7"/>
      <c r="AV16" s="7"/>
      <c r="AW16" s="10">
        <f t="shared" si="4"/>
        <v>0</v>
      </c>
      <c r="AX16" s="10">
        <f t="shared" si="5"/>
        <v>0</v>
      </c>
      <c r="AY16" s="10" t="e">
        <f t="shared" si="6"/>
        <v>#DIV/0!</v>
      </c>
      <c r="AZ16" s="10" t="e">
        <f t="shared" si="7"/>
        <v>#DIV/0!</v>
      </c>
      <c r="BA16" s="7"/>
      <c r="BB16" s="7"/>
      <c r="BC16" s="7"/>
      <c r="BD16" s="10" t="e">
        <f t="shared" si="8"/>
        <v>#DIV/0!</v>
      </c>
      <c r="BE16" s="10" t="e">
        <f t="shared" si="9"/>
        <v>#DIV/0!</v>
      </c>
      <c r="BF16" s="7"/>
    </row>
    <row r="17" spans="1:32" ht="107.25" customHeight="1" x14ac:dyDescent="0.2">
      <c r="A17" s="26" t="s">
        <v>71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</sheetData>
  <dataConsolidate/>
  <mergeCells count="48">
    <mergeCell ref="AE5:AG5"/>
    <mergeCell ref="H4:H6"/>
    <mergeCell ref="A3:BF3"/>
    <mergeCell ref="O5:P5"/>
    <mergeCell ref="AL5:AP5"/>
    <mergeCell ref="AH5:AI5"/>
    <mergeCell ref="AJ5:AK5"/>
    <mergeCell ref="E4:E6"/>
    <mergeCell ref="D4:D6"/>
    <mergeCell ref="C4:C6"/>
    <mergeCell ref="B4:B6"/>
    <mergeCell ref="M5:M6"/>
    <mergeCell ref="K4:K6"/>
    <mergeCell ref="J4:J6"/>
    <mergeCell ref="S5:S6"/>
    <mergeCell ref="N5:N6"/>
    <mergeCell ref="AU4:AZ4"/>
    <mergeCell ref="AY5:AY6"/>
    <mergeCell ref="AZ5:AZ6"/>
    <mergeCell ref="A2:BF2"/>
    <mergeCell ref="A17:AF17"/>
    <mergeCell ref="M4:T4"/>
    <mergeCell ref="U5:W5"/>
    <mergeCell ref="AE4:AT4"/>
    <mergeCell ref="BA4:BD4"/>
    <mergeCell ref="X5:Z5"/>
    <mergeCell ref="AA5:AC5"/>
    <mergeCell ref="U4:AD4"/>
    <mergeCell ref="T5:T6"/>
    <mergeCell ref="R5:R6"/>
    <mergeCell ref="Q5:Q6"/>
    <mergeCell ref="A4:A6"/>
    <mergeCell ref="L4:L6"/>
    <mergeCell ref="I4:I6"/>
    <mergeCell ref="F4:F6"/>
    <mergeCell ref="G4:G6"/>
    <mergeCell ref="BF4:BF6"/>
    <mergeCell ref="AT5:AT6"/>
    <mergeCell ref="AX5:AX6"/>
    <mergeCell ref="AQ5:AS5"/>
    <mergeCell ref="BA5:BA6"/>
    <mergeCell ref="BB5:BB6"/>
    <mergeCell ref="BC5:BC6"/>
    <mergeCell ref="BD5:BD6"/>
    <mergeCell ref="AU5:AU6"/>
    <mergeCell ref="AW5:AW6"/>
    <mergeCell ref="BE4:BE6"/>
    <mergeCell ref="AV5:AV6"/>
  </mergeCells>
  <phoneticPr fontId="1" type="noConversion"/>
  <conditionalFormatting sqref="M7:M16">
    <cfRule type="containsBlanks" dxfId="16" priority="31" stopIfTrue="1">
      <formula>LEN(TRIM(M7))=0</formula>
    </cfRule>
  </conditionalFormatting>
  <conditionalFormatting sqref="M7:M16">
    <cfRule type="containsBlanks" dxfId="15" priority="29" stopIfTrue="1">
      <formula>LEN(TRIM(M7))=0</formula>
    </cfRule>
    <cfRule type="containsBlanks" dxfId="14" priority="30" stopIfTrue="1">
      <formula>LEN(TRIM(M7))=0</formula>
    </cfRule>
  </conditionalFormatting>
  <conditionalFormatting sqref="U7:W16">
    <cfRule type="containsBlanks" dxfId="13" priority="18" stopIfTrue="1">
      <formula>LEN(TRIM(U7))=0</formula>
    </cfRule>
  </conditionalFormatting>
  <conditionalFormatting sqref="U7:W16">
    <cfRule type="containsBlanks" dxfId="12" priority="16" stopIfTrue="1">
      <formula>LEN(TRIM(U7))=0</formula>
    </cfRule>
    <cfRule type="containsBlanks" dxfId="11" priority="17" stopIfTrue="1">
      <formula>LEN(TRIM(U7))=0</formula>
    </cfRule>
  </conditionalFormatting>
  <conditionalFormatting sqref="S7:S16">
    <cfRule type="containsBlanks" dxfId="10" priority="21" stopIfTrue="1">
      <formula>LEN(TRIM(S7))=0</formula>
    </cfRule>
  </conditionalFormatting>
  <conditionalFormatting sqref="S7:S16">
    <cfRule type="containsBlanks" dxfId="9" priority="19" stopIfTrue="1">
      <formula>LEN(TRIM(S7))=0</formula>
    </cfRule>
    <cfRule type="containsBlanks" dxfId="8" priority="20" stopIfTrue="1">
      <formula>LEN(TRIM(S7))=0</formula>
    </cfRule>
  </conditionalFormatting>
  <conditionalFormatting sqref="X7:Z16">
    <cfRule type="containsBlanks" dxfId="7" priority="15" stopIfTrue="1">
      <formula>LEN(TRIM(X7))=0</formula>
    </cfRule>
  </conditionalFormatting>
  <conditionalFormatting sqref="X7:Z16">
    <cfRule type="containsBlanks" dxfId="6" priority="13" stopIfTrue="1">
      <formula>LEN(TRIM(X7))=0</formula>
    </cfRule>
    <cfRule type="containsBlanks" dxfId="5" priority="14" stopIfTrue="1">
      <formula>LEN(TRIM(X7))=0</formula>
    </cfRule>
  </conditionalFormatting>
  <conditionalFormatting sqref="M7:Q16 S7:BC16">
    <cfRule type="containsBlanks" dxfId="4" priority="6">
      <formula>LEN(TRIM(M7))=0</formula>
    </cfRule>
  </conditionalFormatting>
  <conditionalFormatting sqref="T7:T16">
    <cfRule type="cellIs" dxfId="3" priority="5" operator="lessThan">
      <formula>60</formula>
    </cfRule>
  </conditionalFormatting>
  <conditionalFormatting sqref="BF7:BF16">
    <cfRule type="expression" dxfId="2" priority="4">
      <formula>OR($T7&lt;60,#REF!&gt;0)</formula>
    </cfRule>
  </conditionalFormatting>
  <conditionalFormatting sqref="K7:L16">
    <cfRule type="containsBlanks" dxfId="1" priority="32">
      <formula>LEN(TRIM(K7))=0</formula>
    </cfRule>
  </conditionalFormatting>
  <conditionalFormatting sqref="BE7:BE16">
    <cfRule type="cellIs" dxfId="0" priority="2" operator="lessThan">
      <formula>60</formula>
    </cfRule>
  </conditionalFormatting>
  <dataValidations xWindow="479" yWindow="449" count="41">
    <dataValidation type="whole" allowBlank="1" showInputMessage="1" showErrorMessage="1" promptTitle="仪器设备测试、制备样品数。" prompt="同一样品在一台仪器上测试，统计测样数为1，与测试方法与次数无关。" sqref="S7:S16" xr:uid="{E09C6B12-9702-4CAB-86EF-3B89EEE0F435}">
      <formula1>0</formula1>
      <formula2>999999</formula2>
    </dataValidation>
    <dataValidation type="whole" allowBlank="1" showInputMessage="1" showErrorMessage="1" promptTitle="在本仪器上培训的能够独立操作的其他人员数。" prompt="不包括各种形式的参观人数，10分/人。" sqref="W7:W16" xr:uid="{3DD93DB8-29CA-4A0F-8F85-8367A506D5DE}">
      <formula1>0</formula1>
      <formula2>9999</formula2>
    </dataValidation>
    <dataValidation type="whole" allowBlank="1" showInputMessage="1" showErrorMessage="1" promptTitle="在本仪器上培训的在指导下能够独立操作部分测试的学生数。" prompt="3分/人。" sqref="X7:X16" xr:uid="{CEEEBF3A-8144-4823-B75C-7212B58EAEDA}">
      <formula1>0</formula1>
      <formula2>9999</formula2>
    </dataValidation>
    <dataValidation allowBlank="1" showInputMessage="1" showErrorMessage="1" promptTitle="设备按照通用、专用设备实施分类考核。" prompt="通用设备：1400机时合格，1800机时满分；_x000a_专用设备：800机时合格，1200机时满分。" sqref="R7:R16" xr:uid="{963731D4-A822-4B98-9EE8-9A792765FAF3}"/>
    <dataValidation allowBlank="1" showInputMessage="1" showErrorMessage="1" promptTitle="得分低于60分" prompt="需在备注内说明机时不合格原因。" sqref="T7:T16" xr:uid="{DC4BB8CA-341D-48EC-A0DA-D91580909054}"/>
    <dataValidation type="whole" allowBlank="1" showInputMessage="1" showErrorMessage="1" promptTitle="在本仪器上培训的能够独立操作的教师数。" prompt="不包括各种形式的参观人数，10分/人。" sqref="V7:V16" xr:uid="{625281BE-0A45-44D0-8B5A-D4FABA091842}">
      <formula1>0</formula1>
      <formula2>9999</formula2>
    </dataValidation>
    <dataValidation type="whole" allowBlank="1" showInputMessage="1" showErrorMessage="1" promptTitle="在本仪器上培训的能够独立操作的学生数。" prompt="不包括各种形式的参观人数，10分/人。" sqref="U7:U16" xr:uid="{69B94B01-1283-45D8-B963-08E731F97AE1}">
      <formula1>0</formula1>
      <formula2>9999</formula2>
    </dataValidation>
    <dataValidation type="whole" allowBlank="1" showInputMessage="1" showErrorMessage="1" promptTitle="在本仪器上培训的在指导下能够独立操作部分测试的教师数。" prompt="3分/人。" sqref="Y7:Y16" xr:uid="{EC26C600-96A9-4A08-9035-7AF1260DAEBF}">
      <formula1>0</formula1>
      <formula2>9999</formula2>
    </dataValidation>
    <dataValidation type="whole" allowBlank="1" showInputMessage="1" showErrorMessage="1" promptTitle="在本仪器上培训的在指导下能够独立操作部分测试的其他人员数。" prompt="3分/人。" sqref="Z7:Z16" xr:uid="{93F14C1D-96DE-4472-8B7D-929C02D3524A}">
      <formula1>0</formula1>
      <formula2>9999</formula2>
    </dataValidation>
    <dataValidation allowBlank="1" showInputMessage="1" showErrorMessage="1" promptTitle="在仪器上教学演示实验和参观的学生数。" prompt="1分/30人。" sqref="AA7:AA16" xr:uid="{98952CBC-898D-4C20-9A1F-A4595061B699}"/>
    <dataValidation allowBlank="1" showInputMessage="1" showErrorMessage="1" promptTitle="在仪器上教学演示实验和参观的教师数。" prompt="1分/30人。" sqref="AB7:AB16" xr:uid="{2ECD2858-2B8C-4678-9834-EFF7EBA8B605}"/>
    <dataValidation allowBlank="1" showInputMessage="1" showErrorMessage="1" promptTitle="在仪器上教学演示实验和参观的其他人员数。" prompt="1分/30人。" sqref="AC7:AC16" xr:uid="{76E84C34-973A-4742-A674-EFD9947C4A90}"/>
    <dataValidation allowBlank="1" showInputMessage="1" showErrorMessage="1" promptTitle="本年度利用本仪器设备获得的省部级奖项，60分/项。" prompt="需提供相关获奖证书（或已登报）的复印件，请该项目负责人在上面签字证明获奖与使用该仪器设备有关。" sqref="AF7:AF16" xr:uid="{EFFD82BC-C589-4A58-83DD-7E786771D48B}"/>
    <dataValidation allowBlank="1" showInputMessage="1" showErrorMessage="1" promptTitle="本年度利用本仪器设备获得的校级奖项，20分/项。" prompt="需提供相关获奖证书（或已登报）的复印件，请该项目负责人在上面签字证明获奖与使用该仪器设备有关。" sqref="AG7:AG16" xr:uid="{18BF3A9E-B663-41F6-9FA7-4DEB0A029111}"/>
    <dataValidation allowBlank="1" showInputMessage="1" showErrorMessage="1" promptTitle="发表核心期刊论文，5分/项。" prompt="需提供正式发表（或已有校对稿清样）论文的杂志封面和文章复印件，并圈出论文中使用该设备的文字叙述、利用该设备做出的测试曲线（图），如文中不能说明该仪器设备为北京科技大学的，请主要作者签字证明。" sqref="AK7:AK16" xr:uid="{528956B1-7E92-44C6-9A91-EB9DAC905E9B}"/>
    <dataValidation allowBlank="1" showInputMessage="1" showErrorMessage="1" promptTitle="发表三大检索论文，8分/项。" prompt="需提供正式发表（或已有校对稿清样）论文的杂志封面和文章复印件，并圈出论文中使用该设备的文字叙述、利用该设备做出的测试曲线（图），如文中不能说明该仪器设备为北京科技大学的，请主要作者签字证明。" sqref="AJ7:AJ16" xr:uid="{87638606-00EF-4A1C-9D2C-9C35B6053A68}"/>
    <dataValidation allowBlank="1" showInputMessage="1" showErrorMessage="1" promptTitle="本年度本仪器设备相关的国际/国家标准，8分/项。" prompt="需提供标准正文，请标准起草人在上面签字证明专利与使用该仪器设备有关。" sqref="AL7:AL16" xr:uid="{3E94262E-78FB-4F9C-9316-0CD863193DDE}"/>
    <dataValidation allowBlank="1" showInputMessage="1" showErrorMessage="1" promptTitle="本年度利用本仪器设备获得的国际/国家奖项，80分/项。" prompt="需提供相关获奖证书（或已登报）的复印件，请该项目负责人在上面签字证明获奖与使用该仪器设备有关。" sqref="AE7:AE16" xr:uid="{11FF766B-24E5-4730-AD10-380C2D578DB5}"/>
    <dataValidation allowBlank="1" showInputMessage="1" showErrorMessage="1" promptTitle="本年度本仪器设备相关的行业标准，7分/项。" prompt="需提供标准正文，请标准起草人在上面签字证明专利与使用该仪器设备有关。" sqref="AM7:AM16" xr:uid="{F446AB1C-1EA7-4202-9D38-A6326011E513}"/>
    <dataValidation allowBlank="1" showInputMessage="1" showErrorMessage="1" promptTitle="本年度本仪器设备相关的地方标准，6分/项。" prompt="需提供标准正文，请标准起草人在上面签字证明专利与使用该仪器设备有关。" sqref="AN7:AN16" xr:uid="{F374B32D-F910-44D5-8475-F618248287E3}"/>
    <dataValidation allowBlank="1" showInputMessage="1" showErrorMessage="1" promptTitle="本年度本仪器设备相关的企业标准，5分/项。" prompt="需提供标准正文，请标准起草人在上面签字证明专利与使用该仪器设备有关。" sqref="AO7:AO16" xr:uid="{14AD6265-CE5C-46E5-9223-F09A80DF34F6}"/>
    <dataValidation allowBlank="1" showInputMessage="1" showErrorMessage="1" promptTitle="本年度本仪器设备相关的学校/团体标准，4分/项。" prompt="需提供标准正文，请标准起草人在上面签字证明专利与使用该仪器设备有关。" sqref="AP7:AP16" xr:uid="{15DEAC55-19E3-482C-8D1A-CCF14E41621F}"/>
    <dataValidation allowBlank="1" showInputMessage="1" showErrorMessage="1" promptTitle="仪器设备本身原有的功能数。" prompt="根据说明书或历年上报记录查原有功能数。" sqref="BA7:BA16" xr:uid="{D2EE71F8-085B-4A7C-8FEE-234B66D4ACAF}"/>
    <dataValidation allowBlank="1" showInputMessage="1" showErrorMessage="1" promptTitle="功能利用数=原有功能利用数+新增功能利用数。" prompt="根据使用记录核对本学年功能利用数，包括新增加功能利用数。" sqref="BC7:BC16" xr:uid="{9CB48F53-C310-410E-B27A-4DB5BD6F40C6}"/>
    <dataValidation allowBlank="1" showInputMessage="1" showErrorMessage="1" promptTitle="功能利用与开发得分：" prompt="新增功能数*10+功能利用数/(原有功能数+新增功能数)*60，最大值为100" sqref="BD7:BD16" xr:uid="{98C710D8-3C66-4AA2-BAE1-D557F8332558}"/>
    <dataValidation allowBlank="1" showInputMessage="1" showErrorMessage="1" promptTitle="自行研制开发，包括档次升级、技术改造或引进先进的软件功能等。" prompt="应通过验收（鉴定）手续或报资产管理处批准，如有关增加功能的内容在学术刊物上发表，也予承认。10分/项。" sqref="BB7:BB16" xr:uid="{A78CCEDA-C67C-45AB-9333-22C7B0B4230A}"/>
    <dataValidation type="decimal" allowBlank="1" showInputMessage="1" showErrorMessage="1" promptTitle="运行机时：必要的开机准备时间+测试时间+必须的后处理时间。" prompt="用于教学工作的运行机时数，根据仪器设备运行日志按教学方面统计机时数。_x000a_若无运行机时，填“0”，不能空项。" sqref="M7:M16" xr:uid="{0CBA0FD2-01CB-4B5E-89F3-F88E7A205A82}">
      <formula1>0</formula1>
      <formula2>9999.99</formula2>
    </dataValidation>
    <dataValidation type="decimal" allowBlank="1" showInputMessage="1" showErrorMessage="1" promptTitle="运行机时：必要的开机准备时间+测试时间+必须的后处理时间。" prompt="用于校内其他单位开放共享的运行机时数，包含面向校内其他单位开放共享的机时。根据仪器设备运行日志按校内共享方面统计。_x000a_若无运行机时，填“0”，不能空项。" sqref="O7:O16" xr:uid="{DAB9BDA0-9BE7-4151-8DA1-74A0A1415F85}">
      <formula1>0</formula1>
      <formula2>9999.99</formula2>
    </dataValidation>
    <dataValidation type="decimal" allowBlank="1" showInputMessage="1" showErrorMessage="1" promptTitle="运行机时：必要的开机准备时间+测试时间+必须的后处理时间。" prompt="开放运行机时为用户自行上机测试、观察样品的机时数。_x000a_若无运行机时，填“0”，不能空项。" sqref="Q7:Q16" xr:uid="{BD9C935B-F356-4A04-8AE2-DC66CE252C7F}">
      <formula1>0</formula1>
      <formula2>9999.99</formula2>
    </dataValidation>
    <dataValidation type="list" allowBlank="1" showInputMessage="1" showErrorMessage="1" promptTitle="请选择集约化管理情况。" prompt="集约化管理指纳入校级共享平台、院级共享平台、系所共享平台（实验中心）管理，或由实验技术教师专管或兼管。" sqref="L7:L16" xr:uid="{B2611C9E-4534-482A-88A4-C43B57A7C4EC}">
      <formula1>"是,否"</formula1>
    </dataValidation>
    <dataValidation type="decimal" allowBlank="1" showInputMessage="1" showErrorMessage="1" promptTitle="运行机时：必要的开机准备时间+测试时间+必须的后处理时间。" prompt="用于校外其他单位开放共享的运行机时数，根据仪器设备运行日志按校外开放共享方面统计。_x000a_若无运行机时，填“0”，不能空项。" sqref="P7:P16" xr:uid="{CF42B2C0-5461-432B-9AF7-BAC3833F938A}">
      <formula1>0</formula1>
      <formula2>9999.99</formula2>
    </dataValidation>
    <dataValidation allowBlank="1" showInputMessage="1" showErrorMessage="1" promptTitle="本年度教师获得本仪器相关授权发明专利，5分/项。" prompt="不包含实用新型和外观设计专利。_x000a_需提供相关专利证书的复印件，请第一完成人在上面签字证明专利与使用该仪器设备有关。_x000a_" sqref="AH7:AH16" xr:uid="{BEFF46D5-1976-4F16-ABB0-F7EC0B9E29EF}"/>
    <dataValidation allowBlank="1" showInputMessage="1" showErrorMessage="1" promptTitle="本年度学生获得本仪器相关授权发明专利，4分/项。" prompt="不包含实用新型和外观设计专利。_x000a_需提供相关专利证书的复印件，请第一完成人在上面签字证明专利与使用该仪器设备有关。_x000a_" sqref="AI7:AI16" xr:uid="{EA4807CF-9E1E-439C-A85A-868123851D72}"/>
    <dataValidation allowBlank="1" showInputMessage="1" showErrorMessage="1" promptTitle="本年度本仪器设备开设的列入教学计划的教学实验项目，2分/项。" prompt="填写数字，若无请填“0”。" sqref="AQ7:AQ16" xr:uid="{6B9C57C4-F057-4AF6-A87E-DD8477702387}"/>
    <dataValidation allowBlank="1" showInputMessage="1" showErrorMessage="1" promptTitle="本年度本仪器设备完成的各种科研项目或合作项目，2分/项。" prompt="填写数字，若无请填“0”。" sqref="AR7:AR16" xr:uid="{0CF2F4C0-9CB0-4120-81A7-05E6D614AE0F}"/>
    <dataValidation allowBlank="1" showInputMessage="1" showErrorMessage="1" promptTitle="本年度本仪器设备完成的为校外承担的社会服务项目，2分/项。" prompt="填写数字，若无请填“0”。" sqref="AS7:AS16" xr:uid="{2B330C61-FB39-4396-A25C-3316732C7825}"/>
    <dataValidation allowBlank="1" showInputMessage="1" showErrorMessage="1" promptTitle="总服务收入：校内收入+校外收入" prompt="总服务收入2万元合格，20万元满分。" sqref="AW7:AW16" xr:uid="{380D48FC-62AD-4F4A-B345-F183408E1D56}"/>
    <dataValidation type="decimal" allowBlank="1" showInputMessage="1" showErrorMessage="1" promptTitle="运行机时：必要的开机准备时间+测试时间+必须的后处理时间。" prompt="用于本机组自用、维修维护及相关科研工作的运行机时数。根据仪器设备运行日志按科研方面统计机时数。_x000a_若无运行机时，填“0”，不能空项。" sqref="N7:N16" xr:uid="{D00B2EC0-4281-411E-8BEA-820E5912EFC5}">
      <formula1>0</formula1>
      <formula2>9999.99</formula2>
    </dataValidation>
    <dataValidation allowBlank="1" showInputMessage="1" showErrorMessage="1" promptTitle="本年度本仪器设备服务校内用户的开放服务收入。" prompt="数据由资产管理处设备管理科提供，以本单位仪器开放共享服务账号到账时间、金额为准。_x000a_该数据是科技部考核学校开放共享工作的重要依据，请核实。" sqref="AU7:AU16" xr:uid="{6711FB57-48CB-45B7-9A00-831A279CD569}"/>
    <dataValidation allowBlank="1" showInputMessage="1" showErrorMessage="1" promptTitle="本年度本仪器设备服务校外用户的开放服务收入。" prompt="数据由资产管理处设备管理科提供，以本单位仪器开放共享服务账号到账时间、金额为准。_x000a_该数据是科技部考核学校开放共享工作的重要依据，请核实。" sqref="AV7:AV16" xr:uid="{4B32EF9D-9B5F-476F-8BF7-54CA9D86E901}"/>
    <dataValidation allowBlank="1" showInputMessage="1" showErrorMessage="1" promptTitle="请补充机组成员姓名。" prompt="机组成员组成将作为优秀、良好机组颁发证书及表彰奖励的依据，请认真填写。" sqref="K7:K16" xr:uid="{4A6E5417-ED48-4380-AEAB-1E8B511298F3}"/>
  </dataValidations>
  <pageMargins left="0.19685039370078741" right="0.19685039370078741" top="0.74803149606299213" bottom="0.43307086614173229" header="0.31496062992125984" footer="0.31496062992125984"/>
  <pageSetup paperSize="9" scale="3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2022-03-24T07:44:02Z</dcterms:modified>
</cp:coreProperties>
</file>